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konra\Desktop\BDO\kalkulatory\"/>
    </mc:Choice>
  </mc:AlternateContent>
  <xr:revisionPtr revIDLastSave="0" documentId="13_ncr:1_{D50E521E-45EE-426B-A933-25F2833AAEEE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Kalkultor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8" i="1" l="1"/>
  <c r="F23" i="1" l="1"/>
  <c r="E25" i="1" s="1"/>
  <c r="F25" i="1" s="1"/>
  <c r="G22" i="1"/>
  <c r="G19" i="1"/>
  <c r="G20" i="1"/>
  <c r="G21" i="1"/>
  <c r="G17" i="1"/>
  <c r="G25" i="1" l="1"/>
  <c r="G23" i="1"/>
  <c r="E26" i="1"/>
  <c r="F26" i="1" l="1"/>
  <c r="G26" i="1" s="1"/>
  <c r="G27" i="1" s="1"/>
  <c r="G28" i="1" s="1"/>
  <c r="G29" i="1" s="1"/>
</calcChain>
</file>

<file path=xl/sharedStrings.xml><?xml version="1.0" encoding="utf-8"?>
<sst xmlns="http://schemas.openxmlformats.org/spreadsheetml/2006/main" count="28" uniqueCount="27">
  <si>
    <t>Rodzaj opakowania</t>
  </si>
  <si>
    <t>Kwota do zapłaty 
(zł)</t>
  </si>
  <si>
    <t>Stawka za 1 kg
(zł)</t>
  </si>
  <si>
    <t>Łączna kwota do zapłaty</t>
  </si>
  <si>
    <t>Razem</t>
  </si>
  <si>
    <t>Pozostałe opakowania</t>
  </si>
  <si>
    <t>Odzysk</t>
  </si>
  <si>
    <t>Masa odzyskana (kg)</t>
  </si>
  <si>
    <t>Poz.</t>
  </si>
  <si>
    <t xml:space="preserve">Razem </t>
  </si>
  <si>
    <t>Poziom recyklingu
 (%)</t>
  </si>
  <si>
    <t>Masa opakowań
 (kg)</t>
  </si>
  <si>
    <t>Łączna masa opakowań
(kg)</t>
  </si>
  <si>
    <t>Poziom 
(%)</t>
  </si>
  <si>
    <t>Kwota do zapłaty
 (zł)</t>
  </si>
  <si>
    <t>Obowiązek</t>
  </si>
  <si>
    <r>
      <rPr>
        <b/>
        <sz val="10"/>
        <color theme="1"/>
        <rFont val="Arial"/>
        <family val="2"/>
        <charset val="238"/>
      </rPr>
      <t>Opakowania z drewna</t>
    </r>
    <r>
      <rPr>
        <sz val="10"/>
        <color theme="1"/>
        <rFont val="Arial"/>
        <family val="2"/>
        <charset val="238"/>
      </rPr>
      <t xml:space="preserve"> (np. palety, skrzynie, kufry)</t>
    </r>
  </si>
  <si>
    <r>
      <rPr>
        <b/>
        <sz val="10"/>
        <color theme="1"/>
        <rFont val="Arial"/>
        <family val="2"/>
        <charset val="238"/>
      </rPr>
      <t>Opakowania ze szkła</t>
    </r>
    <r>
      <rPr>
        <sz val="10"/>
        <color theme="1"/>
        <rFont val="Arial"/>
        <family val="2"/>
        <charset val="238"/>
      </rPr>
      <t xml:space="preserve"> (np. butelki, słoiki, balony)</t>
    </r>
  </si>
  <si>
    <r>
      <rPr>
        <b/>
        <sz val="10"/>
        <color theme="1"/>
        <rFont val="Arial"/>
        <family val="2"/>
        <charset val="238"/>
      </rPr>
      <t>Opakowania z papieru i tektury</t>
    </r>
    <r>
      <rPr>
        <sz val="10"/>
        <color theme="1"/>
        <rFont val="Arial"/>
        <family val="2"/>
        <charset val="238"/>
      </rPr>
      <t xml:space="preserve"> (np. kartony, przekładki, koperty)</t>
    </r>
  </si>
  <si>
    <r>
      <rPr>
        <b/>
        <sz val="10"/>
        <color theme="1"/>
        <rFont val="Arial"/>
        <family val="2"/>
        <charset val="238"/>
      </rPr>
      <t>Opakowania z tworzyw sztucznych</t>
    </r>
    <r>
      <rPr>
        <sz val="10"/>
        <color theme="1"/>
        <rFont val="Arial"/>
        <family val="2"/>
        <charset val="238"/>
      </rPr>
      <t xml:space="preserve"> (np. folia strecht, folia bąbelkowa)</t>
    </r>
  </si>
  <si>
    <t>Recykling ogółem</t>
  </si>
  <si>
    <r>
      <rPr>
        <b/>
        <sz val="10"/>
        <color theme="1"/>
        <rFont val="Arial"/>
        <family val="2"/>
        <charset val="238"/>
      </rPr>
      <t>Opakowania ze stali</t>
    </r>
    <r>
      <rPr>
        <sz val="10"/>
        <color theme="1"/>
        <rFont val="Arial"/>
        <family val="2"/>
        <charset val="238"/>
      </rPr>
      <t xml:space="preserve"> (np. puszki do farb, puszki do konserw)</t>
    </r>
  </si>
  <si>
    <r>
      <rPr>
        <b/>
        <sz val="10"/>
        <color theme="1"/>
        <rFont val="Arial"/>
        <family val="2"/>
        <charset val="238"/>
      </rPr>
      <t>Opakowania z aluminium</t>
    </r>
    <r>
      <rPr>
        <sz val="10"/>
        <color theme="1"/>
        <rFont val="Arial"/>
        <family val="2"/>
        <charset val="238"/>
      </rPr>
      <t xml:space="preserve"> (np. puszki na napoje, tacki, foremki)</t>
    </r>
  </si>
  <si>
    <r>
      <t xml:space="preserve">
Konrad Siekierda CONSULTING
</t>
    </r>
    <r>
      <rPr>
        <sz val="10"/>
        <color theme="1"/>
        <rFont val="Arial"/>
        <family val="2"/>
        <charset val="238"/>
      </rPr>
      <t xml:space="preserve">ul. Dąbrowskiego 20/2
30-532 Kraków
NIP 9191825181
</t>
    </r>
  </si>
  <si>
    <r>
      <rPr>
        <b/>
        <sz val="10"/>
        <color theme="1"/>
        <rFont val="Arial"/>
        <family val="2"/>
        <charset val="238"/>
      </rPr>
      <t xml:space="preserve">
Kontakt: </t>
    </r>
    <r>
      <rPr>
        <sz val="10"/>
        <color theme="1"/>
        <rFont val="Arial"/>
        <family val="2"/>
        <charset val="238"/>
      </rPr>
      <t xml:space="preserve">
konradsiekierda.pl
kancelaria@konradsiekierda.pl
+48 721 284 585
</t>
    </r>
  </si>
  <si>
    <r>
      <t xml:space="preserve">Kalkulator został opracowany na podstawie załącznika nr 2 do ustawy z dnia 13 czerwca 2013 r. o gopspodarce opakowaniami i odpadami opakowaniownymi (t.j. Dz.U. 2020 poz. 1114 ze zm.). </t>
    </r>
    <r>
      <rPr>
        <b/>
        <sz val="10"/>
        <color theme="1"/>
        <rFont val="Arial"/>
        <family val="2"/>
        <charset val="238"/>
      </rPr>
      <t>Pomaga w obliczeniu wysokości opłaty produktowej za rok 2020</t>
    </r>
    <r>
      <rPr>
        <sz val="10"/>
        <color theme="1"/>
        <rFont val="Arial"/>
        <family val="2"/>
        <charset val="238"/>
      </rPr>
      <t xml:space="preserve">. Opłata jest odprowadzana m.in. przez wprowadzających produkty w opakowaniach, w przypadku gdy nie został spełniony obowiązek zapewnienia odzysku i recyklingu opakowań.
</t>
    </r>
    <r>
      <rPr>
        <b/>
        <sz val="10"/>
        <color theme="1"/>
        <rFont val="Arial"/>
        <family val="2"/>
        <charset val="238"/>
      </rPr>
      <t xml:space="preserve">Wypełnij pola oznaczone kolorem niebieskim, wpisując masę opakowań. </t>
    </r>
    <r>
      <rPr>
        <sz val="10"/>
        <color theme="1"/>
        <rFont val="Arial"/>
        <family val="2"/>
        <charset val="238"/>
      </rPr>
      <t xml:space="preserve">
</t>
    </r>
  </si>
  <si>
    <r>
      <rPr>
        <b/>
        <sz val="10"/>
        <color theme="1"/>
        <rFont val="Arial"/>
        <family val="2"/>
        <charset val="238"/>
      </rPr>
      <t>Wysokość opłaty produktowej za 2020 rok</t>
    </r>
    <r>
      <rPr>
        <sz val="10"/>
        <color theme="1"/>
        <rFont val="Arial"/>
        <family val="2"/>
        <charset val="238"/>
      </rPr>
      <t xml:space="preserve"> 
(po zaokrągleniu)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</si>
</sst>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%"/>
    <numFmt numFmtId="165" formatCode="_-* #,##0.00\ [$zł-415]_-;\-* #,##0.00\ [$zł-415]_-;_-* &quot;-&quot;??\ [$zł-415]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theme="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29254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5">
    <xf numFmtId="0" fontId="0" fillId="0" borderId="0" xfId="0"/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vertical="center" wrapText="1"/>
    </xf>
    <xf numFmtId="0" fontId="4" fillId="2" borderId="0" xfId="0" applyFont="1" applyFill="1" applyAlignment="1" applyProtection="1">
      <alignment horizontal="center" vertical="center" wrapText="1"/>
    </xf>
    <xf numFmtId="0" fontId="2" fillId="4" borderId="2" xfId="0" applyFont="1" applyFill="1" applyBorder="1" applyProtection="1">
      <protection locked="0"/>
    </xf>
    <xf numFmtId="0" fontId="1" fillId="0" borderId="0" xfId="0" applyFont="1" applyProtection="1"/>
    <xf numFmtId="0" fontId="1" fillId="0" borderId="2" xfId="0" applyFont="1" applyBorder="1" applyAlignment="1" applyProtection="1">
      <alignment horizontal="center"/>
    </xf>
    <xf numFmtId="0" fontId="1" fillId="0" borderId="2" xfId="0" applyFont="1" applyBorder="1" applyProtection="1"/>
    <xf numFmtId="164" fontId="1" fillId="0" borderId="2" xfId="2" applyNumberFormat="1" applyFont="1" applyBorder="1" applyProtection="1"/>
    <xf numFmtId="2" fontId="1" fillId="0" borderId="2" xfId="0" applyNumberFormat="1" applyFont="1" applyBorder="1" applyProtection="1"/>
    <xf numFmtId="9" fontId="1" fillId="0" borderId="2" xfId="2" applyFont="1" applyBorder="1" applyProtection="1"/>
    <xf numFmtId="0" fontId="2" fillId="0" borderId="2" xfId="0" applyFont="1" applyBorder="1" applyProtection="1"/>
    <xf numFmtId="0" fontId="2" fillId="0" borderId="2" xfId="0" applyNumberFormat="1" applyFont="1" applyBorder="1" applyProtection="1"/>
    <xf numFmtId="2" fontId="2" fillId="0" borderId="2" xfId="0" applyNumberFormat="1" applyFont="1" applyBorder="1" applyProtection="1"/>
    <xf numFmtId="9" fontId="1" fillId="0" borderId="0" xfId="0" applyNumberFormat="1" applyFont="1" applyProtection="1"/>
    <xf numFmtId="165" fontId="1" fillId="0" borderId="13" xfId="2" applyNumberFormat="1" applyFont="1" applyBorder="1" applyProtection="1"/>
    <xf numFmtId="9" fontId="1" fillId="0" borderId="0" xfId="2" applyFont="1" applyProtection="1"/>
    <xf numFmtId="165" fontId="2" fillId="5" borderId="12" xfId="1" applyNumberFormat="1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center"/>
    </xf>
    <xf numFmtId="0" fontId="1" fillId="3" borderId="4" xfId="0" applyFont="1" applyFill="1" applyBorder="1" applyAlignment="1" applyProtection="1">
      <alignment horizontal="center"/>
    </xf>
    <xf numFmtId="0" fontId="1" fillId="3" borderId="6" xfId="0" applyFont="1" applyFill="1" applyBorder="1" applyAlignment="1" applyProtection="1">
      <alignment horizontal="center"/>
    </xf>
    <xf numFmtId="0" fontId="1" fillId="3" borderId="0" xfId="0" applyFont="1" applyFill="1" applyBorder="1" applyAlignment="1" applyProtection="1">
      <alignment horizontal="center"/>
    </xf>
    <xf numFmtId="0" fontId="1" fillId="3" borderId="8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0" fontId="1" fillId="0" borderId="15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wrapText="1"/>
    </xf>
    <xf numFmtId="0" fontId="1" fillId="0" borderId="11" xfId="0" applyFont="1" applyBorder="1" applyAlignment="1" applyProtection="1">
      <alignment horizontal="center" wrapText="1"/>
    </xf>
    <xf numFmtId="0" fontId="1" fillId="3" borderId="4" xfId="0" applyFont="1" applyFill="1" applyBorder="1" applyAlignment="1" applyProtection="1">
      <alignment horizontal="center" vertical="top" wrapText="1"/>
    </xf>
    <xf numFmtId="0" fontId="1" fillId="3" borderId="5" xfId="0" applyFont="1" applyFill="1" applyBorder="1" applyAlignment="1" applyProtection="1">
      <alignment horizontal="center" vertical="top" wrapText="1"/>
    </xf>
    <xf numFmtId="0" fontId="1" fillId="3" borderId="0" xfId="0" applyFont="1" applyFill="1" applyBorder="1" applyAlignment="1" applyProtection="1">
      <alignment horizontal="center" vertical="top" wrapText="1"/>
    </xf>
    <xf numFmtId="0" fontId="1" fillId="3" borderId="7" xfId="0" applyFont="1" applyFill="1" applyBorder="1" applyAlignment="1" applyProtection="1">
      <alignment horizontal="center" vertical="top" wrapText="1"/>
    </xf>
    <xf numFmtId="0" fontId="1" fillId="3" borderId="1" xfId="0" applyFont="1" applyFill="1" applyBorder="1" applyAlignment="1" applyProtection="1">
      <alignment horizontal="center" vertical="top" wrapText="1"/>
    </xf>
    <xf numFmtId="0" fontId="1" fillId="3" borderId="9" xfId="0" applyFont="1" applyFill="1" applyBorder="1" applyAlignment="1" applyProtection="1">
      <alignment horizontal="center" vertical="top" wrapText="1"/>
    </xf>
    <xf numFmtId="0" fontId="2" fillId="3" borderId="3" xfId="0" applyFont="1" applyFill="1" applyBorder="1" applyAlignment="1" applyProtection="1">
      <alignment horizontal="center" vertical="top" wrapText="1"/>
    </xf>
    <xf numFmtId="0" fontId="2" fillId="3" borderId="4" xfId="0" applyFont="1" applyFill="1" applyBorder="1" applyAlignment="1" applyProtection="1">
      <alignment horizontal="center" vertical="top" wrapText="1"/>
    </xf>
    <xf numFmtId="0" fontId="2" fillId="3" borderId="6" xfId="0" applyFont="1" applyFill="1" applyBorder="1" applyAlignment="1" applyProtection="1">
      <alignment horizontal="center" vertical="top" wrapText="1"/>
    </xf>
    <xf numFmtId="0" fontId="2" fillId="3" borderId="0" xfId="0" applyFont="1" applyFill="1" applyBorder="1" applyAlignment="1" applyProtection="1">
      <alignment horizontal="center" vertical="top" wrapText="1"/>
    </xf>
    <xf numFmtId="0" fontId="2" fillId="3" borderId="8" xfId="0" applyFont="1" applyFill="1" applyBorder="1" applyAlignment="1" applyProtection="1">
      <alignment horizontal="center" vertical="top" wrapText="1"/>
    </xf>
    <xf numFmtId="0" fontId="2" fillId="3" borderId="1" xfId="0" applyFont="1" applyFill="1" applyBorder="1" applyAlignment="1" applyProtection="1">
      <alignment horizontal="center" vertical="top" wrapText="1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colors>
    <mruColors>
      <color rgb="FF292546"/>
      <color rgb="FFFFFFFF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konradsiekierda.pl/kontakt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237067</xdr:colOff>
      <xdr:row>2</xdr:row>
      <xdr:rowOff>42333</xdr:rowOff>
    </xdr:from>
    <xdr:to>
      <xdr:col>2</xdr:col>
      <xdr:colOff>3141134</xdr:colOff>
      <xdr:row>5</xdr:row>
      <xdr:rowOff>0</xdr:rowOff>
    </xdr:to>
    <xdr:pic>
      <xdr:nvPicPr>
        <xdr:cNvPr id="3" name="Obraz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0C8DB72-5FD2-47B4-BFC1-4DE75E22ECB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3800" y="397933"/>
          <a:ext cx="2904067" cy="46566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29"/>
  <sheetViews>
    <sheetView showGridLines="0" tabSelected="1" topLeftCell="A15" zoomScale="90" zoomScaleNormal="90" workbookViewId="0">
      <selection activeCell="L19" sqref="L19"/>
    </sheetView>
  </sheetViews>
  <sheetFormatPr defaultColWidth="8.88671875" defaultRowHeight="13.2" x14ac:dyDescent="0.25"/>
  <cols>
    <col min="1" max="1" width="8.88671875" style="5"/>
    <col min="2" max="2" width="5.109375" style="5" customWidth="1"/>
    <col min="3" max="3" width="58.33203125" style="5" customWidth="1"/>
    <col min="4" max="5" width="20.6640625" style="5" customWidth="1"/>
    <col min="6" max="6" width="14.88671875" style="5" customWidth="1"/>
    <col min="7" max="7" width="23.5546875" style="5" customWidth="1"/>
    <col min="8" max="16384" width="8.88671875" style="5"/>
  </cols>
  <sheetData>
    <row r="2" spans="2:7" ht="14.4" customHeight="1" x14ac:dyDescent="0.25">
      <c r="B2" s="19"/>
      <c r="C2" s="20"/>
      <c r="D2" s="39" t="s">
        <v>23</v>
      </c>
      <c r="E2" s="40"/>
      <c r="F2" s="33" t="s">
        <v>24</v>
      </c>
      <c r="G2" s="34"/>
    </row>
    <row r="3" spans="2:7" x14ac:dyDescent="0.25">
      <c r="B3" s="21"/>
      <c r="C3" s="22"/>
      <c r="D3" s="41"/>
      <c r="E3" s="42"/>
      <c r="F3" s="35"/>
      <c r="G3" s="36"/>
    </row>
    <row r="4" spans="2:7" x14ac:dyDescent="0.25">
      <c r="B4" s="21"/>
      <c r="C4" s="22"/>
      <c r="D4" s="41"/>
      <c r="E4" s="42"/>
      <c r="F4" s="35"/>
      <c r="G4" s="36"/>
    </row>
    <row r="5" spans="2:7" x14ac:dyDescent="0.25">
      <c r="B5" s="21"/>
      <c r="C5" s="22"/>
      <c r="D5" s="41"/>
      <c r="E5" s="42"/>
      <c r="F5" s="35"/>
      <c r="G5" s="36"/>
    </row>
    <row r="6" spans="2:7" x14ac:dyDescent="0.25">
      <c r="B6" s="21"/>
      <c r="C6" s="22"/>
      <c r="D6" s="41"/>
      <c r="E6" s="42"/>
      <c r="F6" s="35"/>
      <c r="G6" s="36"/>
    </row>
    <row r="7" spans="2:7" x14ac:dyDescent="0.25">
      <c r="B7" s="21"/>
      <c r="C7" s="22"/>
      <c r="D7" s="41"/>
      <c r="E7" s="42"/>
      <c r="F7" s="35"/>
      <c r="G7" s="36"/>
    </row>
    <row r="8" spans="2:7" x14ac:dyDescent="0.25">
      <c r="B8" s="23"/>
      <c r="C8" s="24"/>
      <c r="D8" s="43"/>
      <c r="E8" s="44"/>
      <c r="F8" s="37"/>
      <c r="G8" s="38"/>
    </row>
    <row r="9" spans="2:7" ht="13.2" customHeight="1" x14ac:dyDescent="0.25">
      <c r="B9" s="18" t="s">
        <v>25</v>
      </c>
      <c r="C9" s="18"/>
      <c r="D9" s="18"/>
      <c r="E9" s="18"/>
      <c r="F9" s="18"/>
      <c r="G9" s="18"/>
    </row>
    <row r="10" spans="2:7" x14ac:dyDescent="0.25">
      <c r="B10" s="18"/>
      <c r="C10" s="18"/>
      <c r="D10" s="18"/>
      <c r="E10" s="18"/>
      <c r="F10" s="18"/>
      <c r="G10" s="18"/>
    </row>
    <row r="11" spans="2:7" x14ac:dyDescent="0.25">
      <c r="B11" s="18"/>
      <c r="C11" s="18"/>
      <c r="D11" s="18"/>
      <c r="E11" s="18"/>
      <c r="F11" s="18"/>
      <c r="G11" s="18"/>
    </row>
    <row r="12" spans="2:7" x14ac:dyDescent="0.25">
      <c r="B12" s="18"/>
      <c r="C12" s="18"/>
      <c r="D12" s="18"/>
      <c r="E12" s="18"/>
      <c r="F12" s="18"/>
      <c r="G12" s="18"/>
    </row>
    <row r="13" spans="2:7" ht="40.200000000000003" customHeight="1" x14ac:dyDescent="0.25">
      <c r="B13" s="18"/>
      <c r="C13" s="18"/>
      <c r="D13" s="18"/>
      <c r="E13" s="18"/>
      <c r="F13" s="18"/>
      <c r="G13" s="18"/>
    </row>
    <row r="14" spans="2:7" x14ac:dyDescent="0.25">
      <c r="B14" s="18"/>
      <c r="C14" s="18"/>
      <c r="D14" s="18"/>
      <c r="E14" s="18"/>
      <c r="F14" s="18"/>
      <c r="G14" s="18"/>
    </row>
    <row r="15" spans="2:7" ht="41.25" customHeight="1" x14ac:dyDescent="0.25">
      <c r="B15" s="1" t="s">
        <v>8</v>
      </c>
      <c r="C15" s="2" t="s">
        <v>0</v>
      </c>
      <c r="D15" s="3" t="s">
        <v>2</v>
      </c>
      <c r="E15" s="3" t="s">
        <v>10</v>
      </c>
      <c r="F15" s="3" t="s">
        <v>11</v>
      </c>
      <c r="G15" s="3" t="s">
        <v>1</v>
      </c>
    </row>
    <row r="16" spans="2:7" ht="30" customHeight="1" x14ac:dyDescent="0.25">
      <c r="B16" s="6">
        <v>1</v>
      </c>
      <c r="C16" s="7" t="s">
        <v>19</v>
      </c>
      <c r="D16" s="7">
        <v>2.7</v>
      </c>
      <c r="E16" s="8">
        <v>0.23499999999999999</v>
      </c>
      <c r="F16" s="4">
        <v>0</v>
      </c>
      <c r="G16" s="9">
        <f>(F16*E16)*D16</f>
        <v>0</v>
      </c>
    </row>
    <row r="17" spans="2:10" ht="30" customHeight="1" x14ac:dyDescent="0.25">
      <c r="B17" s="6">
        <v>2</v>
      </c>
      <c r="C17" s="7" t="s">
        <v>22</v>
      </c>
      <c r="D17" s="7">
        <v>1.4</v>
      </c>
      <c r="E17" s="8">
        <v>0.51</v>
      </c>
      <c r="F17" s="4">
        <v>0</v>
      </c>
      <c r="G17" s="9">
        <f>(F17*E17)*D17</f>
        <v>0</v>
      </c>
    </row>
    <row r="18" spans="2:10" ht="30" customHeight="1" x14ac:dyDescent="0.25">
      <c r="B18" s="6">
        <v>3</v>
      </c>
      <c r="C18" s="7" t="s">
        <v>21</v>
      </c>
      <c r="D18" s="7">
        <v>0.8</v>
      </c>
      <c r="E18" s="8">
        <v>0.51</v>
      </c>
      <c r="F18" s="4">
        <v>0</v>
      </c>
      <c r="G18" s="9">
        <f>(F18*E18)*D18</f>
        <v>0</v>
      </c>
    </row>
    <row r="19" spans="2:10" ht="30" customHeight="1" x14ac:dyDescent="0.25">
      <c r="B19" s="6">
        <v>4</v>
      </c>
      <c r="C19" s="7" t="s">
        <v>18</v>
      </c>
      <c r="D19" s="7">
        <v>0.7</v>
      </c>
      <c r="E19" s="10">
        <v>0.61</v>
      </c>
      <c r="F19" s="4">
        <v>0</v>
      </c>
      <c r="G19" s="9">
        <f t="shared" ref="G19:G22" si="0">(F19*E19)*D19</f>
        <v>0</v>
      </c>
    </row>
    <row r="20" spans="2:10" ht="30" customHeight="1" x14ac:dyDescent="0.25">
      <c r="B20" s="6">
        <v>5</v>
      </c>
      <c r="C20" s="7" t="s">
        <v>17</v>
      </c>
      <c r="D20" s="7">
        <v>0.3</v>
      </c>
      <c r="E20" s="10">
        <v>0.61</v>
      </c>
      <c r="F20" s="4">
        <v>0</v>
      </c>
      <c r="G20" s="9">
        <f t="shared" si="0"/>
        <v>0</v>
      </c>
    </row>
    <row r="21" spans="2:10" ht="30" customHeight="1" x14ac:dyDescent="0.25">
      <c r="B21" s="6">
        <v>6</v>
      </c>
      <c r="C21" s="7" t="s">
        <v>16</v>
      </c>
      <c r="D21" s="7">
        <v>0.3</v>
      </c>
      <c r="E21" s="10">
        <v>0.16</v>
      </c>
      <c r="F21" s="4">
        <v>0</v>
      </c>
      <c r="G21" s="9">
        <f t="shared" si="0"/>
        <v>0</v>
      </c>
    </row>
    <row r="22" spans="2:10" ht="30" customHeight="1" x14ac:dyDescent="0.25">
      <c r="B22" s="6">
        <v>7</v>
      </c>
      <c r="C22" s="11" t="s">
        <v>5</v>
      </c>
      <c r="D22" s="7">
        <v>1</v>
      </c>
      <c r="E22" s="10">
        <v>0</v>
      </c>
      <c r="F22" s="4">
        <v>0</v>
      </c>
      <c r="G22" s="9">
        <f t="shared" si="0"/>
        <v>0</v>
      </c>
    </row>
    <row r="23" spans="2:10" ht="30" customHeight="1" x14ac:dyDescent="0.25">
      <c r="B23" s="7"/>
      <c r="C23" s="11" t="s">
        <v>4</v>
      </c>
      <c r="D23" s="11"/>
      <c r="E23" s="11"/>
      <c r="F23" s="12">
        <f>SUM(F16:F22)</f>
        <v>0</v>
      </c>
      <c r="G23" s="13">
        <f>SUM(G16:G22)</f>
        <v>0</v>
      </c>
      <c r="J23" s="14"/>
    </row>
    <row r="24" spans="2:10" ht="26.4" x14ac:dyDescent="0.25">
      <c r="B24" s="1" t="s">
        <v>8</v>
      </c>
      <c r="C24" s="1" t="s">
        <v>15</v>
      </c>
      <c r="D24" s="3" t="s">
        <v>13</v>
      </c>
      <c r="E24" s="3" t="s">
        <v>12</v>
      </c>
      <c r="F24" s="3" t="s">
        <v>7</v>
      </c>
      <c r="G24" s="3" t="s">
        <v>14</v>
      </c>
    </row>
    <row r="25" spans="2:10" ht="30" customHeight="1" x14ac:dyDescent="0.25">
      <c r="B25" s="6">
        <v>1</v>
      </c>
      <c r="C25" s="7" t="s">
        <v>6</v>
      </c>
      <c r="D25" s="10">
        <v>0.61</v>
      </c>
      <c r="E25" s="7">
        <f>F23</f>
        <v>0</v>
      </c>
      <c r="F25" s="9">
        <f>D25*E25</f>
        <v>0</v>
      </c>
      <c r="G25" s="9" t="e">
        <f>((F16/E25)*F25*D16)+((F17/E25)*F25*D17)+((F18/E25)*F25*D18)+(F19/E25*F25*D19)+(F20/E25*F25*D20)+(F21/E25*F25*D21)+(F22/E25*F25*D22)</f>
        <v>#DIV/0!</v>
      </c>
    </row>
    <row r="26" spans="2:10" ht="30" customHeight="1" x14ac:dyDescent="0.25">
      <c r="B26" s="6">
        <v>2</v>
      </c>
      <c r="C26" s="7" t="s">
        <v>20</v>
      </c>
      <c r="D26" s="10">
        <v>0.56000000000000005</v>
      </c>
      <c r="E26" s="7">
        <f>F23</f>
        <v>0</v>
      </c>
      <c r="F26" s="9">
        <f>D26*E26</f>
        <v>0</v>
      </c>
      <c r="G26" s="9" t="e">
        <f>(F16/E26*F26*D16)+(F17/E26*F26*D17)+(F18/E26*F26*D18)+(F19/E26*F26*D19)+(F20/E26*F26*D20)+(F21/E26*F26*D21)+(F22/E26*F26*D22)</f>
        <v>#DIV/0!</v>
      </c>
    </row>
    <row r="27" spans="2:10" ht="30" customHeight="1" x14ac:dyDescent="0.25">
      <c r="B27" s="7"/>
      <c r="C27" s="11" t="s">
        <v>9</v>
      </c>
      <c r="D27" s="7"/>
      <c r="E27" s="7"/>
      <c r="F27" s="7"/>
      <c r="G27" s="13" t="e">
        <f>SUM(G25:G26)</f>
        <v>#DIV/0!</v>
      </c>
    </row>
    <row r="28" spans="2:10" ht="30" customHeight="1" thickBot="1" x14ac:dyDescent="0.3">
      <c r="B28" s="29" t="s">
        <v>3</v>
      </c>
      <c r="C28" s="30"/>
      <c r="D28" s="25"/>
      <c r="E28" s="26"/>
      <c r="F28" s="27"/>
      <c r="G28" s="15" t="e">
        <f xml:space="preserve"> G23+G27</f>
        <v>#DIV/0!</v>
      </c>
      <c r="J28" s="16"/>
    </row>
    <row r="29" spans="2:10" ht="30" customHeight="1" thickBot="1" x14ac:dyDescent="0.3">
      <c r="B29" s="31" t="s">
        <v>26</v>
      </c>
      <c r="C29" s="32"/>
      <c r="D29" s="25"/>
      <c r="E29" s="26"/>
      <c r="F29" s="28"/>
      <c r="G29" s="17" t="e">
        <f>MROUND(G28,1)</f>
        <v>#DIV/0!</v>
      </c>
    </row>
  </sheetData>
  <sheetProtection algorithmName="SHA-512" hashValue="yIWp+JhfaKkTBH1WoxeT+aVw5sqFXFTYuXP4A697MSdCoMwbtFXRKrADAgiqqLGT/vBLs0Yf3hQMkvTknN4+Dw==" saltValue="YQJGHpbQUpa4gEUpbYfC9w==" spinCount="100000" sheet="1" objects="1" scenarios="1"/>
  <mergeCells count="8">
    <mergeCell ref="B9:G14"/>
    <mergeCell ref="B2:C8"/>
    <mergeCell ref="D28:F28"/>
    <mergeCell ref="D29:F29"/>
    <mergeCell ref="B28:C28"/>
    <mergeCell ref="B29:C29"/>
    <mergeCell ref="F2:G8"/>
    <mergeCell ref="D2:E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Kalkultor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Es</dc:creator>
  <cp:lastModifiedBy>Konrad Siekierda</cp:lastModifiedBy>
  <dcterms:created xsi:type="dcterms:W3CDTF">2015-06-05T18:19:34Z</dcterms:created>
  <dcterms:modified xsi:type="dcterms:W3CDTF">2021-03-23T23:19:57Z</dcterms:modified>
</cp:coreProperties>
</file>